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xr:revisionPtr revIDLastSave="0" documentId="13_ncr:1_{8251F188-74C7-4596-88FB-B0A6161708B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ENTES.IA" sheetId="4" r:id="rId1"/>
    <sheet name="Como usar" sheetId="1" r:id="rId2"/>
    <sheet name="Mapa de ferramentas" sheetId="2" r:id="rId3"/>
    <sheet name="Resumo por categoria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" i="3" l="1"/>
  <c r="F9" i="3"/>
  <c r="E9" i="3"/>
  <c r="D9" i="3"/>
  <c r="C9" i="3"/>
  <c r="B9" i="3"/>
  <c r="G8" i="3"/>
  <c r="F8" i="3"/>
  <c r="E8" i="3"/>
  <c r="D8" i="3"/>
  <c r="C8" i="3"/>
  <c r="B8" i="3"/>
  <c r="G7" i="3"/>
  <c r="F7" i="3"/>
  <c r="E7" i="3"/>
  <c r="D7" i="3"/>
  <c r="C7" i="3"/>
  <c r="B7" i="3"/>
  <c r="G6" i="3"/>
  <c r="F6" i="3"/>
  <c r="E6" i="3"/>
  <c r="D6" i="3"/>
  <c r="C6" i="3"/>
  <c r="B6" i="3"/>
  <c r="G5" i="3"/>
  <c r="F5" i="3"/>
  <c r="E5" i="3"/>
  <c r="D5" i="3"/>
  <c r="C5" i="3"/>
  <c r="B5" i="3"/>
  <c r="G4" i="3"/>
  <c r="F4" i="3"/>
  <c r="E4" i="3"/>
  <c r="D4" i="3"/>
  <c r="C4" i="3"/>
  <c r="B4" i="3"/>
  <c r="G3" i="3"/>
  <c r="F3" i="3"/>
  <c r="E3" i="3"/>
  <c r="D3" i="3"/>
  <c r="C3" i="3"/>
  <c r="B3" i="3"/>
  <c r="G2" i="3"/>
  <c r="F2" i="3"/>
  <c r="E2" i="3"/>
  <c r="E10" i="3" s="1"/>
  <c r="D2" i="3"/>
  <c r="D10" i="3" s="1"/>
  <c r="C2" i="3"/>
  <c r="C10" i="3" s="1"/>
  <c r="B2" i="3"/>
  <c r="B10" i="3" s="1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G5" i="2"/>
  <c r="F5" i="2"/>
  <c r="G4" i="2"/>
  <c r="F4" i="2"/>
  <c r="G3" i="2"/>
  <c r="F3" i="2"/>
  <c r="G2" i="2"/>
  <c r="F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2" authorId="0" shapeId="0" xr:uid="{00000000-0006-0000-0000-000001000000}">
      <text>
        <r>
          <rPr>
            <sz val="10"/>
            <rFont val="Arial"/>
            <family val="2"/>
          </rPr>
          <t>Valor de exemplo. Substitua pela cotação do dia para atualizar a coluna 'Preço aprox. (R$)'.</t>
        </r>
      </text>
    </comment>
  </commentList>
</comments>
</file>

<file path=xl/sharedStrings.xml><?xml version="1.0" encoding="utf-8"?>
<sst xmlns="http://schemas.openxmlformats.org/spreadsheetml/2006/main" count="220" uniqueCount="146">
  <si>
    <t>Mapa de ferramentas de IA</t>
  </si>
  <si>
    <t>MentesIA · www.mentesia.com.br</t>
  </si>
  <si>
    <t>O que é</t>
  </si>
  <si>
    <t>Comparativo das principais ferramentas de IA para texto, pesquisa, imagem, design, vídeo, áudio, reuniões e apresentações: o que cada uma faz melhor, se tem plano grátis e quanto custa o plano pago de entrada.</t>
  </si>
  <si>
    <t>Como filtrar</t>
  </si>
  <si>
    <t>Na aba 'Mapa de ferramentas', clique na setinha do cabeçalho de qualquer coluna. Ex.: em 'Categoria' escolha 'Imagem'; em 'Plano grátis' escolha 'Sim' para ver só o que dá para usar sem pagar.</t>
  </si>
  <si>
    <t>Faixa de preço</t>
  </si>
  <si>
    <t>Calculada automaticamente a partir do preço de entrada: Até US$ 10, US$ 10 a 20 ou Acima de US$ 20.</t>
  </si>
  <si>
    <t>Preço em reais</t>
  </si>
  <si>
    <t>Estimativa: preço em dólar multiplicado pela cotação da célula C12. Atualize a cotação com o valor do dia; impostos e IOF do cartão não estão incluídos.</t>
  </si>
  <si>
    <t>Plano grátis</t>
  </si>
  <si>
    <t>Sim = existe versão gratuita contínua. Limitado = créditos iniciais ou poucos usos por mês. Não = só planos pagos.</t>
  </si>
  <si>
    <t>Preços e planos consultados em setembro de 2026, nos sites das ferramentas e em comparativos publicados. Eles mudam com frequência: confira no site oficial (coluna 'Site') antes de assinar.</t>
  </si>
  <si>
    <t>Cotação do dólar (R$) — edite aqui</t>
  </si>
  <si>
    <t>Exemplo de uso</t>
  </si>
  <si>
    <t>Quer gerar imagens para as redes sem gastar? Filtre Categoria = Imagem ou Design e Plano grátis = Sim. Depois compare a coluna 'Melhor para'.</t>
  </si>
  <si>
    <t>Ferramenta</t>
  </si>
  <si>
    <t>Categoria</t>
  </si>
  <si>
    <t>Melhor para</t>
  </si>
  <si>
    <t>Preço de entrada (US$/mês)</t>
  </si>
  <si>
    <t>Preço aprox. (R$/mês)</t>
  </si>
  <si>
    <t>Plano de entrada</t>
  </si>
  <si>
    <t>Nível</t>
  </si>
  <si>
    <t>Site oficial</t>
  </si>
  <si>
    <t>Observação</t>
  </si>
  <si>
    <t>ChatGPT</t>
  </si>
  <si>
    <t>Texto e conversa</t>
  </si>
  <si>
    <t>Escrever, resumir, analisar, gerar imagens e conversar por voz</t>
  </si>
  <si>
    <t>Sim</t>
  </si>
  <si>
    <t>ChatGPT Go</t>
  </si>
  <si>
    <t>Iniciante</t>
  </si>
  <si>
    <t>https://chatgpt.com</t>
  </si>
  <si>
    <t>O plano Plus (US$ 20) libera mais uso e recursos.</t>
  </si>
  <si>
    <t>Claude</t>
  </si>
  <si>
    <t>Textos longos, análise de documentos extensos e programação</t>
  </si>
  <si>
    <t>Claude Pro</t>
  </si>
  <si>
    <t>https://claude.ai</t>
  </si>
  <si>
    <t>Gemini</t>
  </si>
  <si>
    <t>Integração com Gmail, Docs, Drive e Android</t>
  </si>
  <si>
    <t>Google AI Plus</t>
  </si>
  <si>
    <t>https://gemini.google.com</t>
  </si>
  <si>
    <t>O Google AI Pro custa US$ 19,99.</t>
  </si>
  <si>
    <t>Copilot</t>
  </si>
  <si>
    <t>Trabalhar dentro de Word, Excel, PowerPoint, Outlook e Teams</t>
  </si>
  <si>
    <t>Microsoft 365 Premium</t>
  </si>
  <si>
    <t>https://copilot.microsoft.com</t>
  </si>
  <si>
    <t>Assinantes do Microsoft 365 Personal/Family têm Copilot nos apps, com limite de uso.</t>
  </si>
  <si>
    <t>Grok</t>
  </si>
  <si>
    <t>Conversa e informações em tempo real da rede X</t>
  </si>
  <si>
    <t>SuperGrok</t>
  </si>
  <si>
    <t>https://grok.com</t>
  </si>
  <si>
    <t>Perplexity</t>
  </si>
  <si>
    <t>Pesquisa e estudo</t>
  </si>
  <si>
    <t>Pesquisar na internet com as fontes citadas na resposta</t>
  </si>
  <si>
    <t>Perplexity Pro</t>
  </si>
  <si>
    <t>https://www.perplexity.ai</t>
  </si>
  <si>
    <t>NotebookLM</t>
  </si>
  <si>
    <t>Perguntas, resumos e áudios a partir dos seus próprios documentos</t>
  </si>
  <si>
    <t>Plus (Google AI Plus)</t>
  </si>
  <si>
    <t>https://notebooklm.google.com</t>
  </si>
  <si>
    <t>Versão grátis generosa: 100 cadernos e 50 fontes por caderno.</t>
  </si>
  <si>
    <t>Midjourney</t>
  </si>
  <si>
    <t>Imagem</t>
  </si>
  <si>
    <t>Imagens artísticas de alta qualidade</t>
  </si>
  <si>
    <t>Não</t>
  </si>
  <si>
    <t>Basic</t>
  </si>
  <si>
    <t>Intermediário</t>
  </si>
  <si>
    <t>https://www.midjourney.com</t>
  </si>
  <si>
    <t>Adobe Firefly</t>
  </si>
  <si>
    <t>Imagens pensadas para uso comercial, integradas ao Adobe</t>
  </si>
  <si>
    <t>Limitado</t>
  </si>
  <si>
    <t>Firefly Standard</t>
  </si>
  <si>
    <t>https://firefly.adobe.com</t>
  </si>
  <si>
    <t>Grátis: 25 créditos por mês.</t>
  </si>
  <si>
    <t>Ideogram</t>
  </si>
  <si>
    <t>Imagens com texto legível dentro da arte</t>
  </si>
  <si>
    <t>https://ideogram.ai</t>
  </si>
  <si>
    <t>Leonardo AI</t>
  </si>
  <si>
    <t>Muitas imagens grátis por dia, em vários estilos</t>
  </si>
  <si>
    <t>https://leonardo.ai</t>
  </si>
  <si>
    <t>Grátis: tokens diários (cerca de 150 por dia).</t>
  </si>
  <si>
    <t>Canva</t>
  </si>
  <si>
    <t>Design</t>
  </si>
  <si>
    <t>Artes para redes sociais e materiais com recursos de IA</t>
  </si>
  <si>
    <t>Canva Pro</t>
  </si>
  <si>
    <t>https://www.canva.com</t>
  </si>
  <si>
    <t>No Brasil, cobrado em reais. Uso comercial de imagens de IA exige o Pro.</t>
  </si>
  <si>
    <t>Adobe Express</t>
  </si>
  <si>
    <t>Peças rápidas para redes a partir de modelos</t>
  </si>
  <si>
    <t>Premium</t>
  </si>
  <si>
    <t>https://www.adobe.com/express</t>
  </si>
  <si>
    <t>Runway</t>
  </si>
  <si>
    <t>Vídeo</t>
  </si>
  <si>
    <t>Gerar e editar vídeos com IA</t>
  </si>
  <si>
    <t>Standard</t>
  </si>
  <si>
    <t>https://runwayml.com</t>
  </si>
  <si>
    <t>Kling AI</t>
  </si>
  <si>
    <t>Vídeos realistas a partir de texto ou imagem</t>
  </si>
  <si>
    <t>https://klingai.com</t>
  </si>
  <si>
    <t>Preço aproximado (US$ 8 a 10). Podem existir créditos promocionais.</t>
  </si>
  <si>
    <t>CapCut</t>
  </si>
  <si>
    <t>Edição de vídeos curtos com legendas automáticas</t>
  </si>
  <si>
    <t>CapCut Pro</t>
  </si>
  <si>
    <t>https://www.capcut.com</t>
  </si>
  <si>
    <t>Recursos avançados de IA ficam no Pro.</t>
  </si>
  <si>
    <t>ElevenLabs</t>
  </si>
  <si>
    <t>Áudio</t>
  </si>
  <si>
    <t>Narração e dublagem com vozes realistas</t>
  </si>
  <si>
    <t>Starter</t>
  </si>
  <si>
    <t>https://elevenlabs.io</t>
  </si>
  <si>
    <t>Grátis: 10 mil créditos por mês.</t>
  </si>
  <si>
    <t>Suno</t>
  </si>
  <si>
    <t>Criar músicas a partir de uma descrição em texto</t>
  </si>
  <si>
    <t>Pro</t>
  </si>
  <si>
    <t>https://suno.com</t>
  </si>
  <si>
    <t>Músicas do plano grátis não podem ser usadas comercialmente.</t>
  </si>
  <si>
    <t>Fathom</t>
  </si>
  <si>
    <t>Reuniões</t>
  </si>
  <si>
    <t>Gravar, transcrever e resumir reuniões</t>
  </si>
  <si>
    <t>https://fathom.video</t>
  </si>
  <si>
    <t>Plano grátis sem limite de gravações.</t>
  </si>
  <si>
    <t>tl;dv</t>
  </si>
  <si>
    <t>Gravação e resumo de reuniões no Meet, Zoom e Teams</t>
  </si>
  <si>
    <t>https://tldv.io</t>
  </si>
  <si>
    <t>Fireflies</t>
  </si>
  <si>
    <t>Transcrição e busca no histórico de reuniões</t>
  </si>
  <si>
    <t>https://fireflies.ai</t>
  </si>
  <si>
    <t>Preço por usuário.</t>
  </si>
  <si>
    <t>Otter</t>
  </si>
  <si>
    <t>Transcrição de reuniões e anotações</t>
  </si>
  <si>
    <t>https://otter.ai</t>
  </si>
  <si>
    <t>Grátis: 300 minutos por mês.</t>
  </si>
  <si>
    <t>Gamma</t>
  </si>
  <si>
    <t>Apresentações</t>
  </si>
  <si>
    <t>Apresentações e documentos gerados a partir de texto</t>
  </si>
  <si>
    <t>Plus</t>
  </si>
  <si>
    <t>https://gamma.app</t>
  </si>
  <si>
    <t>Grátis: 400 créditos únicos, que não renovam.</t>
  </si>
  <si>
    <t>Fontes: sites oficiais das ferramentas e comparativos de preços publicados entre jun. e set. de 2026 (AI Pricing Guru, AI Weekly, Design Shifu, MeetingNotes, Elephas, eesel AI). Preços do plano mensal de entrada, em dólar, sem impostos.</t>
  </si>
  <si>
    <t>Ferramentas</t>
  </si>
  <si>
    <t>Com plano grátis</t>
  </si>
  <si>
    <t>Grátis limitado</t>
  </si>
  <si>
    <t>Só pago</t>
  </si>
  <si>
    <t>Menor preço de entrada (US$)</t>
  </si>
  <si>
    <t>Preço médio de entrada (US$)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</si>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</sst>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"/>
    <numFmt numFmtId="165" formatCode="&quot;US$ &quot;#,##0.00"/>
  </numFmts>
  <fonts count="12" x14ac:knownFonts="1">
    <font>
      <sz val="11"/>
      <color theme="1"/>
      <name val="Calibri"/>
      <family val="2"/>
      <charset val="1"/>
    </font>
    <font>
      <b/>
      <sz val="20"/>
      <color rgb="FF07090D"/>
      <name val="Arial"/>
      <charset val="1"/>
    </font>
    <font>
      <b/>
      <sz val="10"/>
      <color rgb="FF0FA7C2"/>
      <name val="Arial"/>
      <charset val="1"/>
    </font>
    <font>
      <b/>
      <sz val="10"/>
      <color rgb="FF07090D"/>
      <name val="Arial"/>
      <charset val="1"/>
    </font>
    <font>
      <sz val="10"/>
      <color rgb="FF3A4452"/>
      <name val="Arial"/>
      <charset val="1"/>
    </font>
    <font>
      <b/>
      <sz val="11"/>
      <color rgb="FF0000FF"/>
      <name val="Arial"/>
      <charset val="1"/>
    </font>
    <font>
      <sz val="10"/>
      <name val="Arial"/>
      <family val="2"/>
    </font>
    <font>
      <b/>
      <sz val="10"/>
      <color rgb="FFFFFFFF"/>
      <name val="Arial"/>
      <charset val="1"/>
    </font>
    <font>
      <sz val="10"/>
      <color rgb="FF07090D"/>
      <name val="Arial"/>
      <charset val="1"/>
    </font>
    <font>
      <sz val="10"/>
      <color rgb="FF0000FF"/>
      <name val="Arial"/>
      <charset val="1"/>
    </font>
    <font>
      <u/>
      <sz val="10"/>
      <color rgb="FF0FA7C2"/>
      <name val="Arial"/>
      <charset val="1"/>
    </font>
    <font>
      <i/>
      <sz val="9"/>
      <color rgb="FF5C6675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7090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DE2E8"/>
      </bottom>
      <diagonal/>
    </border>
    <border>
      <left/>
      <right/>
      <top style="medium">
        <color rgb="FF07090D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164" fontId="5" fillId="2" borderId="0" xfId="0" applyNumberFormat="1" applyFont="1" applyFill="1"/>
    <xf numFmtId="0" fontId="7" fillId="3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165" fontId="9" fillId="0" borderId="1" xfId="0" applyNumberFormat="1" applyFont="1" applyBorder="1" applyAlignment="1">
      <alignment vertical="top"/>
    </xf>
    <xf numFmtId="164" fontId="8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1" fillId="0" borderId="0" xfId="0" applyFont="1"/>
    <xf numFmtId="0" fontId="7" fillId="3" borderId="0" xfId="0" applyFont="1" applyFill="1" applyAlignment="1">
      <alignment vertical="center" wrapText="1"/>
    </xf>
    <xf numFmtId="0" fontId="3" fillId="0" borderId="1" xfId="0" applyFont="1" applyBorder="1"/>
    <xf numFmtId="0" fontId="8" fillId="0" borderId="1" xfId="0" applyFont="1" applyBorder="1"/>
    <xf numFmtId="165" fontId="8" fillId="0" borderId="1" xfId="0" applyNumberFormat="1" applyFont="1" applyBorder="1"/>
    <xf numFmtId="0" fontId="3" fillId="0" borderId="2" xfId="0" applyFont="1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3">
    <dxf>
      <font>
        <b/>
        <color rgb="FFC2413A"/>
        <name val="Arial"/>
        <charset val="1"/>
      </font>
      <fill>
        <patternFill>
          <bgColor rgb="FFFDF0EF"/>
        </patternFill>
      </fill>
    </dxf>
    <dxf>
      <font>
        <b/>
        <color rgb="FF9A6400"/>
        <name val="Arial"/>
        <charset val="1"/>
      </font>
      <fill>
        <patternFill>
          <bgColor rgb="FFFFF5E0"/>
        </patternFill>
      </fill>
    </dxf>
    <dxf>
      <font>
        <b/>
        <color rgb="FF0E8A56"/>
        <name val="Arial"/>
        <charset val="1"/>
      </font>
      <fill>
        <patternFill>
          <bgColor rgb="FFEAF8F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400"/>
      <rgbColor rgb="FF800080"/>
      <rgbColor rgb="FF0E8A56"/>
      <rgbColor rgb="FFC0C0C0"/>
      <rgbColor rgb="FF808080"/>
      <rgbColor rgb="FF9999FF"/>
      <rgbColor rgb="FFC2413A"/>
      <rgbColor rgb="FFFFF5E0"/>
      <rgbColor rgb="FFEAF8F1"/>
      <rgbColor rgb="FF660066"/>
      <rgbColor rgb="FFFF8080"/>
      <rgbColor rgb="FF0066CC"/>
      <rgbColor rgb="FFDDE2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F0EF"/>
      <rgbColor rgb="FFCCFFCC"/>
      <rgbColor rgb="FFFFFF99"/>
      <rgbColor rgb="FF99CCFF"/>
      <rgbColor rgb="FFFF99CC"/>
      <rgbColor rgb="FFCC99FF"/>
      <rgbColor rgb="FFFFCC99"/>
      <rgbColor rgb="FF3366FF"/>
      <rgbColor rgb="FF0FA7C2"/>
      <rgbColor rgb="FF99CC00"/>
      <rgbColor rgb="FFFFCC00"/>
      <rgbColor rgb="FFFF9900"/>
      <rgbColor rgb="FFFF6600"/>
      <rgbColor rgb="FF5C6675"/>
      <rgbColor rgb="FF969696"/>
      <rgbColor rgb="FF003366"/>
      <rgbColor rgb="FF339966"/>
      <rgbColor rgb="FF07090D"/>
      <rgbColor rgb="FF333300"/>
      <rgbColor rgb="FF993300"/>
      <rgbColor rgb="FF993366"/>
      <rgbColor rgb="FF333399"/>
      <rgbColor rgb="FF3A445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521605</xdr:colOff>
      <xdr:row>38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A325BE-282E-4F63-885C-8549699E48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1" b="21316"/>
        <a:stretch>
          <a:fillRect/>
        </a:stretch>
      </xdr:blipFill>
      <xdr:spPr>
        <a:xfrm>
          <a:off x="0" y="0"/>
          <a:ext cx="13323205" cy="736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1409700</xdr:colOff>
      <xdr:row>0</xdr:row>
      <xdr:rowOff>889585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B69458C-221A-08B1-D103-A76A181068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1" b="21316"/>
        <a:stretch>
          <a:fillRect/>
        </a:stretch>
      </xdr:blipFill>
      <xdr:spPr>
        <a:xfrm>
          <a:off x="0" y="0"/>
          <a:ext cx="1609725" cy="8895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erramentas" displayName="Ferramentas" ref="A1:K24" totalsRowShown="0">
  <autoFilter ref="A1:K24" xr:uid="{00000000-0009-0000-0100-000001000000}"/>
  <tableColumns count="11">
    <tableColumn id="1" xr3:uid="{00000000-0010-0000-0000-000001000000}" name="Ferramenta"/>
    <tableColumn id="2" xr3:uid="{00000000-0010-0000-0000-000002000000}" name="Categoria"/>
    <tableColumn id="3" xr3:uid="{00000000-0010-0000-0000-000003000000}" name="Melhor para"/>
    <tableColumn id="4" xr3:uid="{00000000-0010-0000-0000-000004000000}" name="Plano grátis"/>
    <tableColumn id="5" xr3:uid="{00000000-0010-0000-0000-000005000000}" name="Preço de entrada (US$/mês)"/>
    <tableColumn id="6" xr3:uid="{00000000-0010-0000-0000-000006000000}" name="Preço aprox. (R$/mês)"/>
    <tableColumn id="7" xr3:uid="{00000000-0010-0000-0000-000007000000}" name="Faixa de preço"/>
    <tableColumn id="8" xr3:uid="{00000000-0010-0000-0000-000008000000}" name="Plano de entrada"/>
    <tableColumn id="9" xr3:uid="{00000000-0010-0000-0000-000009000000}" name="Nível"/>
    <tableColumn id="10" xr3:uid="{00000000-0010-0000-0000-00000A000000}" name="Site oficial"/>
    <tableColumn id="11" xr3:uid="{00000000-0010-0000-0000-00000B000000}" name="Observaçã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idjourney.com/" TargetMode="External"/><Relationship Id="rId13" Type="http://schemas.openxmlformats.org/officeDocument/2006/relationships/hyperlink" Target="https://www.adobe.com/express" TargetMode="External"/><Relationship Id="rId18" Type="http://schemas.openxmlformats.org/officeDocument/2006/relationships/hyperlink" Target="https://suno.com/" TargetMode="External"/><Relationship Id="rId3" Type="http://schemas.openxmlformats.org/officeDocument/2006/relationships/hyperlink" Target="https://gemini.google.com/" TargetMode="External"/><Relationship Id="rId21" Type="http://schemas.openxmlformats.org/officeDocument/2006/relationships/hyperlink" Target="https://fireflies.ai/" TargetMode="External"/><Relationship Id="rId7" Type="http://schemas.openxmlformats.org/officeDocument/2006/relationships/hyperlink" Target="https://notebooklm.google.com/" TargetMode="External"/><Relationship Id="rId12" Type="http://schemas.openxmlformats.org/officeDocument/2006/relationships/hyperlink" Target="https://www.canva.com/" TargetMode="External"/><Relationship Id="rId17" Type="http://schemas.openxmlformats.org/officeDocument/2006/relationships/hyperlink" Target="https://elevenlabs.io/" TargetMode="External"/><Relationship Id="rId2" Type="http://schemas.openxmlformats.org/officeDocument/2006/relationships/hyperlink" Target="https://claude.ai/" TargetMode="External"/><Relationship Id="rId16" Type="http://schemas.openxmlformats.org/officeDocument/2006/relationships/hyperlink" Target="https://www.capcut.com/" TargetMode="External"/><Relationship Id="rId20" Type="http://schemas.openxmlformats.org/officeDocument/2006/relationships/hyperlink" Target="https://tldv.io/" TargetMode="External"/><Relationship Id="rId1" Type="http://schemas.openxmlformats.org/officeDocument/2006/relationships/hyperlink" Target="https://chatgpt.com/" TargetMode="External"/><Relationship Id="rId6" Type="http://schemas.openxmlformats.org/officeDocument/2006/relationships/hyperlink" Target="https://www.perplexity.ai/" TargetMode="External"/><Relationship Id="rId11" Type="http://schemas.openxmlformats.org/officeDocument/2006/relationships/hyperlink" Target="https://leonardo.ai/" TargetMode="External"/><Relationship Id="rId24" Type="http://schemas.openxmlformats.org/officeDocument/2006/relationships/table" Target="../tables/table1.xml"/><Relationship Id="rId5" Type="http://schemas.openxmlformats.org/officeDocument/2006/relationships/hyperlink" Target="https://grok.com/" TargetMode="External"/><Relationship Id="rId15" Type="http://schemas.openxmlformats.org/officeDocument/2006/relationships/hyperlink" Target="https://klingai.com/" TargetMode="External"/><Relationship Id="rId23" Type="http://schemas.openxmlformats.org/officeDocument/2006/relationships/hyperlink" Target="https://gamma.app/" TargetMode="External"/><Relationship Id="rId10" Type="http://schemas.openxmlformats.org/officeDocument/2006/relationships/hyperlink" Target="https://ideogram.ai/" TargetMode="External"/><Relationship Id="rId19" Type="http://schemas.openxmlformats.org/officeDocument/2006/relationships/hyperlink" Target="https://fathom.video/" TargetMode="External"/><Relationship Id="rId4" Type="http://schemas.openxmlformats.org/officeDocument/2006/relationships/hyperlink" Target="https://copilot.microsoft.com/" TargetMode="External"/><Relationship Id="rId9" Type="http://schemas.openxmlformats.org/officeDocument/2006/relationships/hyperlink" Target="https://firefly.adobe.com/" TargetMode="External"/><Relationship Id="rId14" Type="http://schemas.openxmlformats.org/officeDocument/2006/relationships/hyperlink" Target="https://runwayml.com/" TargetMode="External"/><Relationship Id="rId22" Type="http://schemas.openxmlformats.org/officeDocument/2006/relationships/hyperlink" Target="https://otter.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1110E-7B6A-41B9-8056-EAD06D95A190}">
  <dimension ref="A1:A39"/>
  <sheetViews>
    <sheetView showGridLines="0" tabSelected="1" workbookViewId="0">
      <selection activeCell="A40" sqref="A40:XFD1048576"/>
    </sheetView>
  </sheetViews>
  <sheetFormatPr defaultColWidth="0" defaultRowHeight="15" zeroHeight="1" x14ac:dyDescent="0.25"/>
  <cols>
    <col min="1" max="22" width="9.140625" customWidth="1"/>
    <col min="23" max="16384" width="9.140625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4"/>
  <sheetViews>
    <sheetView showGridLines="0" zoomScaleNormal="100" workbookViewId="0">
      <selection activeCell="C5" sqref="C5"/>
    </sheetView>
  </sheetViews>
  <sheetFormatPr defaultColWidth="8.7109375" defaultRowHeight="15" x14ac:dyDescent="0.25"/>
  <cols>
    <col min="1" max="1" width="3" customWidth="1"/>
    <col min="2" max="2" width="34" customWidth="1"/>
    <col min="3" max="3" width="87.42578125" customWidth="1"/>
  </cols>
  <sheetData>
    <row r="1" spans="2:3" ht="77.25" customHeight="1" x14ac:dyDescent="0.25">
      <c r="C1" s="19" t="s">
        <v>0</v>
      </c>
    </row>
    <row r="3" spans="2:3" x14ac:dyDescent="0.25">
      <c r="B3" s="1" t="s">
        <v>1</v>
      </c>
    </row>
    <row r="5" spans="2:3" ht="38.25" x14ac:dyDescent="0.25">
      <c r="B5" s="2" t="s">
        <v>2</v>
      </c>
      <c r="C5" s="3" t="s">
        <v>3</v>
      </c>
    </row>
    <row r="6" spans="2:3" ht="38.25" x14ac:dyDescent="0.25">
      <c r="B6" s="2" t="s">
        <v>4</v>
      </c>
      <c r="C6" s="3" t="s">
        <v>5</v>
      </c>
    </row>
    <row r="7" spans="2:3" ht="25.5" x14ac:dyDescent="0.25">
      <c r="B7" s="2" t="s">
        <v>6</v>
      </c>
      <c r="C7" s="3" t="s">
        <v>7</v>
      </c>
    </row>
    <row r="8" spans="2:3" ht="25.5" x14ac:dyDescent="0.25">
      <c r="B8" s="2" t="s">
        <v>8</v>
      </c>
      <c r="C8" s="3" t="s">
        <v>9</v>
      </c>
    </row>
    <row r="9" spans="2:3" ht="25.5" x14ac:dyDescent="0.25">
      <c r="B9" s="2" t="s">
        <v>10</v>
      </c>
      <c r="C9" s="3" t="s">
        <v>11</v>
      </c>
    </row>
    <row r="10" spans="2:3" ht="25.5" x14ac:dyDescent="0.25">
      <c r="B10" s="2"/>
      <c r="C10" s="3" t="s">
        <v>12</v>
      </c>
    </row>
    <row r="12" spans="2:3" x14ac:dyDescent="0.25">
      <c r="B12" s="4" t="s">
        <v>13</v>
      </c>
      <c r="C12" s="5">
        <v>5.5</v>
      </c>
    </row>
    <row r="14" spans="2:3" ht="25.5" x14ac:dyDescent="0.25">
      <c r="B14" s="4" t="s">
        <v>14</v>
      </c>
      <c r="C14" s="3" t="s">
        <v>15</v>
      </c>
    </row>
  </sheetData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6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5" x14ac:dyDescent="0.25"/>
  <cols>
    <col min="1" max="1" width="16" customWidth="1"/>
    <col min="2" max="2" width="18" customWidth="1"/>
    <col min="3" max="3" width="46" customWidth="1"/>
    <col min="4" max="4" width="13" customWidth="1"/>
    <col min="5" max="6" width="15" customWidth="1"/>
    <col min="7" max="7" width="16" customWidth="1"/>
    <col min="8" max="8" width="20" customWidth="1"/>
    <col min="9" max="9" width="13" customWidth="1"/>
    <col min="10" max="10" width="30" customWidth="1"/>
    <col min="11" max="11" width="48" customWidth="1"/>
  </cols>
  <sheetData>
    <row r="1" spans="1:11" ht="31.5" customHeight="1" x14ac:dyDescent="0.25">
      <c r="A1" s="6" t="s">
        <v>16</v>
      </c>
      <c r="B1" s="6" t="s">
        <v>17</v>
      </c>
      <c r="C1" s="6" t="s">
        <v>18</v>
      </c>
      <c r="D1" s="6" t="s">
        <v>10</v>
      </c>
      <c r="E1" s="6" t="s">
        <v>19</v>
      </c>
      <c r="F1" s="6" t="s">
        <v>20</v>
      </c>
      <c r="G1" s="6" t="s">
        <v>6</v>
      </c>
      <c r="H1" s="6" t="s">
        <v>21</v>
      </c>
      <c r="I1" s="6" t="s">
        <v>22</v>
      </c>
      <c r="J1" s="6" t="s">
        <v>23</v>
      </c>
      <c r="K1" s="6" t="s">
        <v>24</v>
      </c>
    </row>
    <row r="2" spans="1:11" ht="30" customHeight="1" x14ac:dyDescent="0.25">
      <c r="A2" s="7" t="s">
        <v>25</v>
      </c>
      <c r="B2" s="8" t="s">
        <v>26</v>
      </c>
      <c r="C2" s="9" t="s">
        <v>27</v>
      </c>
      <c r="D2" s="8" t="s">
        <v>28</v>
      </c>
      <c r="E2" s="10">
        <v>8</v>
      </c>
      <c r="F2" s="11">
        <f>E2*'Como usar'!$C$12</f>
        <v>44</v>
      </c>
      <c r="G2" s="8" t="str">
        <f t="shared" ref="G2:G24" si="0">IF(E2="","",IF(E2&lt;=10,"Até US$ 10",IF(E2&lt;=20,"US$ 10 a 20","Acima de US$ 20")))</f>
        <v>Até US$ 10</v>
      </c>
      <c r="H2" s="8" t="s">
        <v>29</v>
      </c>
      <c r="I2" s="8" t="s">
        <v>30</v>
      </c>
      <c r="J2" s="12" t="s">
        <v>31</v>
      </c>
      <c r="K2" s="9" t="s">
        <v>32</v>
      </c>
    </row>
    <row r="3" spans="1:11" ht="30" customHeight="1" x14ac:dyDescent="0.25">
      <c r="A3" s="7" t="s">
        <v>33</v>
      </c>
      <c r="B3" s="8" t="s">
        <v>26</v>
      </c>
      <c r="C3" s="9" t="s">
        <v>34</v>
      </c>
      <c r="D3" s="8" t="s">
        <v>28</v>
      </c>
      <c r="E3" s="10">
        <v>20</v>
      </c>
      <c r="F3" s="11">
        <f>E3*'Como usar'!$C$12</f>
        <v>110</v>
      </c>
      <c r="G3" s="8" t="str">
        <f t="shared" si="0"/>
        <v>US$ 10 a 20</v>
      </c>
      <c r="H3" s="8" t="s">
        <v>35</v>
      </c>
      <c r="I3" s="8" t="s">
        <v>30</v>
      </c>
      <c r="J3" s="12" t="s">
        <v>36</v>
      </c>
      <c r="K3" s="9"/>
    </row>
    <row r="4" spans="1:11" ht="30" customHeight="1" x14ac:dyDescent="0.25">
      <c r="A4" s="7" t="s">
        <v>37</v>
      </c>
      <c r="B4" s="8" t="s">
        <v>26</v>
      </c>
      <c r="C4" s="9" t="s">
        <v>38</v>
      </c>
      <c r="D4" s="8" t="s">
        <v>28</v>
      </c>
      <c r="E4" s="10">
        <v>4.99</v>
      </c>
      <c r="F4" s="11">
        <f>E4*'Como usar'!$C$12</f>
        <v>27.445</v>
      </c>
      <c r="G4" s="8" t="str">
        <f t="shared" si="0"/>
        <v>Até US$ 10</v>
      </c>
      <c r="H4" s="8" t="s">
        <v>39</v>
      </c>
      <c r="I4" s="8" t="s">
        <v>30</v>
      </c>
      <c r="J4" s="12" t="s">
        <v>40</v>
      </c>
      <c r="K4" s="9" t="s">
        <v>41</v>
      </c>
    </row>
    <row r="5" spans="1:11" ht="30" customHeight="1" x14ac:dyDescent="0.25">
      <c r="A5" s="7" t="s">
        <v>42</v>
      </c>
      <c r="B5" s="8" t="s">
        <v>26</v>
      </c>
      <c r="C5" s="9" t="s">
        <v>43</v>
      </c>
      <c r="D5" s="8" t="s">
        <v>28</v>
      </c>
      <c r="E5" s="10">
        <v>19.989999999999998</v>
      </c>
      <c r="F5" s="11">
        <f>E5*'Como usar'!$C$12</f>
        <v>109.94499999999999</v>
      </c>
      <c r="G5" s="8" t="str">
        <f t="shared" si="0"/>
        <v>US$ 10 a 20</v>
      </c>
      <c r="H5" s="8" t="s">
        <v>44</v>
      </c>
      <c r="I5" s="8" t="s">
        <v>30</v>
      </c>
      <c r="J5" s="12" t="s">
        <v>45</v>
      </c>
      <c r="K5" s="9" t="s">
        <v>46</v>
      </c>
    </row>
    <row r="6" spans="1:11" ht="30" customHeight="1" x14ac:dyDescent="0.25">
      <c r="A6" s="7" t="s">
        <v>47</v>
      </c>
      <c r="B6" s="8" t="s">
        <v>26</v>
      </c>
      <c r="C6" s="9" t="s">
        <v>48</v>
      </c>
      <c r="D6" s="8" t="s">
        <v>28</v>
      </c>
      <c r="E6" s="10">
        <v>30</v>
      </c>
      <c r="F6" s="11">
        <f>E6*'Como usar'!$C$12</f>
        <v>165</v>
      </c>
      <c r="G6" s="8" t="str">
        <f t="shared" si="0"/>
        <v>Acima de US$ 20</v>
      </c>
      <c r="H6" s="8" t="s">
        <v>49</v>
      </c>
      <c r="I6" s="8" t="s">
        <v>30</v>
      </c>
      <c r="J6" s="12" t="s">
        <v>50</v>
      </c>
      <c r="K6" s="9"/>
    </row>
    <row r="7" spans="1:11" ht="30" customHeight="1" x14ac:dyDescent="0.25">
      <c r="A7" s="7" t="s">
        <v>51</v>
      </c>
      <c r="B7" s="8" t="s">
        <v>52</v>
      </c>
      <c r="C7" s="9" t="s">
        <v>53</v>
      </c>
      <c r="D7" s="8" t="s">
        <v>28</v>
      </c>
      <c r="E7" s="10">
        <v>20</v>
      </c>
      <c r="F7" s="11">
        <f>E7*'Como usar'!$C$12</f>
        <v>110</v>
      </c>
      <c r="G7" s="8" t="str">
        <f t="shared" si="0"/>
        <v>US$ 10 a 20</v>
      </c>
      <c r="H7" s="8" t="s">
        <v>54</v>
      </c>
      <c r="I7" s="8" t="s">
        <v>30</v>
      </c>
      <c r="J7" s="12" t="s">
        <v>55</v>
      </c>
      <c r="K7" s="9"/>
    </row>
    <row r="8" spans="1:11" ht="30" customHeight="1" x14ac:dyDescent="0.25">
      <c r="A8" s="7" t="s">
        <v>56</v>
      </c>
      <c r="B8" s="8" t="s">
        <v>52</v>
      </c>
      <c r="C8" s="9" t="s">
        <v>57</v>
      </c>
      <c r="D8" s="8" t="s">
        <v>28</v>
      </c>
      <c r="E8" s="10">
        <v>4.99</v>
      </c>
      <c r="F8" s="11">
        <f>E8*'Como usar'!$C$12</f>
        <v>27.445</v>
      </c>
      <c r="G8" s="8" t="str">
        <f t="shared" si="0"/>
        <v>Até US$ 10</v>
      </c>
      <c r="H8" s="8" t="s">
        <v>58</v>
      </c>
      <c r="I8" s="8" t="s">
        <v>30</v>
      </c>
      <c r="J8" s="12" t="s">
        <v>59</v>
      </c>
      <c r="K8" s="9" t="s">
        <v>60</v>
      </c>
    </row>
    <row r="9" spans="1:11" ht="30" customHeight="1" x14ac:dyDescent="0.25">
      <c r="A9" s="7" t="s">
        <v>61</v>
      </c>
      <c r="B9" s="8" t="s">
        <v>62</v>
      </c>
      <c r="C9" s="9" t="s">
        <v>63</v>
      </c>
      <c r="D9" s="8" t="s">
        <v>64</v>
      </c>
      <c r="E9" s="10">
        <v>10</v>
      </c>
      <c r="F9" s="11">
        <f>E9*'Como usar'!$C$12</f>
        <v>55</v>
      </c>
      <c r="G9" s="8" t="str">
        <f t="shared" si="0"/>
        <v>Até US$ 10</v>
      </c>
      <c r="H9" s="8" t="s">
        <v>65</v>
      </c>
      <c r="I9" s="8" t="s">
        <v>66</v>
      </c>
      <c r="J9" s="12" t="s">
        <v>67</v>
      </c>
      <c r="K9" s="9"/>
    </row>
    <row r="10" spans="1:11" ht="30" customHeight="1" x14ac:dyDescent="0.25">
      <c r="A10" s="7" t="s">
        <v>68</v>
      </c>
      <c r="B10" s="8" t="s">
        <v>62</v>
      </c>
      <c r="C10" s="9" t="s">
        <v>69</v>
      </c>
      <c r="D10" s="8" t="s">
        <v>70</v>
      </c>
      <c r="E10" s="10">
        <v>9.99</v>
      </c>
      <c r="F10" s="11">
        <f>E10*'Como usar'!$C$12</f>
        <v>54.945</v>
      </c>
      <c r="G10" s="8" t="str">
        <f t="shared" si="0"/>
        <v>Até US$ 10</v>
      </c>
      <c r="H10" s="8" t="s">
        <v>71</v>
      </c>
      <c r="I10" s="8" t="s">
        <v>30</v>
      </c>
      <c r="J10" s="12" t="s">
        <v>72</v>
      </c>
      <c r="K10" s="9" t="s">
        <v>73</v>
      </c>
    </row>
    <row r="11" spans="1:11" ht="30" customHeight="1" x14ac:dyDescent="0.25">
      <c r="A11" s="7" t="s">
        <v>74</v>
      </c>
      <c r="B11" s="8" t="s">
        <v>62</v>
      </c>
      <c r="C11" s="9" t="s">
        <v>75</v>
      </c>
      <c r="D11" s="8" t="s">
        <v>28</v>
      </c>
      <c r="E11" s="10">
        <v>8</v>
      </c>
      <c r="F11" s="11">
        <f>E11*'Como usar'!$C$12</f>
        <v>44</v>
      </c>
      <c r="G11" s="8" t="str">
        <f t="shared" si="0"/>
        <v>Até US$ 10</v>
      </c>
      <c r="H11" s="8" t="s">
        <v>65</v>
      </c>
      <c r="I11" s="8" t="s">
        <v>30</v>
      </c>
      <c r="J11" s="12" t="s">
        <v>76</v>
      </c>
      <c r="K11" s="9"/>
    </row>
    <row r="12" spans="1:11" ht="30" customHeight="1" x14ac:dyDescent="0.25">
      <c r="A12" s="7" t="s">
        <v>77</v>
      </c>
      <c r="B12" s="8" t="s">
        <v>62</v>
      </c>
      <c r="C12" s="9" t="s">
        <v>78</v>
      </c>
      <c r="D12" s="8" t="s">
        <v>28</v>
      </c>
      <c r="E12" s="10">
        <v>12</v>
      </c>
      <c r="F12" s="11">
        <f>E12*'Como usar'!$C$12</f>
        <v>66</v>
      </c>
      <c r="G12" s="8" t="str">
        <f t="shared" si="0"/>
        <v>US$ 10 a 20</v>
      </c>
      <c r="H12" s="8" t="s">
        <v>21</v>
      </c>
      <c r="I12" s="8" t="s">
        <v>30</v>
      </c>
      <c r="J12" s="12" t="s">
        <v>79</v>
      </c>
      <c r="K12" s="9" t="s">
        <v>80</v>
      </c>
    </row>
    <row r="13" spans="1:11" ht="30" customHeight="1" x14ac:dyDescent="0.25">
      <c r="A13" s="7" t="s">
        <v>81</v>
      </c>
      <c r="B13" s="8" t="s">
        <v>82</v>
      </c>
      <c r="C13" s="9" t="s">
        <v>83</v>
      </c>
      <c r="D13" s="8" t="s">
        <v>28</v>
      </c>
      <c r="E13" s="10">
        <v>15</v>
      </c>
      <c r="F13" s="11">
        <f>E13*'Como usar'!$C$12</f>
        <v>82.5</v>
      </c>
      <c r="G13" s="8" t="str">
        <f t="shared" si="0"/>
        <v>US$ 10 a 20</v>
      </c>
      <c r="H13" s="8" t="s">
        <v>84</v>
      </c>
      <c r="I13" s="8" t="s">
        <v>30</v>
      </c>
      <c r="J13" s="12" t="s">
        <v>85</v>
      </c>
      <c r="K13" s="9" t="s">
        <v>86</v>
      </c>
    </row>
    <row r="14" spans="1:11" ht="30" customHeight="1" x14ac:dyDescent="0.25">
      <c r="A14" s="7" t="s">
        <v>87</v>
      </c>
      <c r="B14" s="8" t="s">
        <v>82</v>
      </c>
      <c r="C14" s="9" t="s">
        <v>88</v>
      </c>
      <c r="D14" s="8" t="s">
        <v>28</v>
      </c>
      <c r="E14" s="10">
        <v>9.99</v>
      </c>
      <c r="F14" s="11">
        <f>E14*'Como usar'!$C$12</f>
        <v>54.945</v>
      </c>
      <c r="G14" s="8" t="str">
        <f t="shared" si="0"/>
        <v>Até US$ 10</v>
      </c>
      <c r="H14" s="8" t="s">
        <v>89</v>
      </c>
      <c r="I14" s="8" t="s">
        <v>30</v>
      </c>
      <c r="J14" s="12" t="s">
        <v>90</v>
      </c>
      <c r="K14" s="9"/>
    </row>
    <row r="15" spans="1:11" ht="30" customHeight="1" x14ac:dyDescent="0.25">
      <c r="A15" s="7" t="s">
        <v>91</v>
      </c>
      <c r="B15" s="8" t="s">
        <v>92</v>
      </c>
      <c r="C15" s="9" t="s">
        <v>93</v>
      </c>
      <c r="D15" s="8" t="s">
        <v>64</v>
      </c>
      <c r="E15" s="10">
        <v>15</v>
      </c>
      <c r="F15" s="11">
        <f>E15*'Como usar'!$C$12</f>
        <v>82.5</v>
      </c>
      <c r="G15" s="8" t="str">
        <f t="shared" si="0"/>
        <v>US$ 10 a 20</v>
      </c>
      <c r="H15" s="8" t="s">
        <v>94</v>
      </c>
      <c r="I15" s="8" t="s">
        <v>66</v>
      </c>
      <c r="J15" s="12" t="s">
        <v>95</v>
      </c>
      <c r="K15" s="9"/>
    </row>
    <row r="16" spans="1:11" ht="30" customHeight="1" x14ac:dyDescent="0.25">
      <c r="A16" s="7" t="s">
        <v>96</v>
      </c>
      <c r="B16" s="8" t="s">
        <v>92</v>
      </c>
      <c r="C16" s="9" t="s">
        <v>97</v>
      </c>
      <c r="D16" s="8" t="s">
        <v>64</v>
      </c>
      <c r="E16" s="10">
        <v>10</v>
      </c>
      <c r="F16" s="11">
        <f>E16*'Como usar'!$C$12</f>
        <v>55</v>
      </c>
      <c r="G16" s="8" t="str">
        <f t="shared" si="0"/>
        <v>Até US$ 10</v>
      </c>
      <c r="H16" s="8" t="s">
        <v>94</v>
      </c>
      <c r="I16" s="8" t="s">
        <v>66</v>
      </c>
      <c r="J16" s="12" t="s">
        <v>98</v>
      </c>
      <c r="K16" s="9" t="s">
        <v>99</v>
      </c>
    </row>
    <row r="17" spans="1:11" ht="30" customHeight="1" x14ac:dyDescent="0.25">
      <c r="A17" s="7" t="s">
        <v>100</v>
      </c>
      <c r="B17" s="8" t="s">
        <v>92</v>
      </c>
      <c r="C17" s="9" t="s">
        <v>101</v>
      </c>
      <c r="D17" s="8" t="s">
        <v>28</v>
      </c>
      <c r="E17" s="10">
        <v>8</v>
      </c>
      <c r="F17" s="11">
        <f>E17*'Como usar'!$C$12</f>
        <v>44</v>
      </c>
      <c r="G17" s="8" t="str">
        <f t="shared" si="0"/>
        <v>Até US$ 10</v>
      </c>
      <c r="H17" s="8" t="s">
        <v>102</v>
      </c>
      <c r="I17" s="8" t="s">
        <v>30</v>
      </c>
      <c r="J17" s="12" t="s">
        <v>103</v>
      </c>
      <c r="K17" s="9" t="s">
        <v>104</v>
      </c>
    </row>
    <row r="18" spans="1:11" ht="30" customHeight="1" x14ac:dyDescent="0.25">
      <c r="A18" s="7" t="s">
        <v>105</v>
      </c>
      <c r="B18" s="8" t="s">
        <v>106</v>
      </c>
      <c r="C18" s="9" t="s">
        <v>107</v>
      </c>
      <c r="D18" s="8" t="s">
        <v>28</v>
      </c>
      <c r="E18" s="10">
        <v>6</v>
      </c>
      <c r="F18" s="11">
        <f>E18*'Como usar'!$C$12</f>
        <v>33</v>
      </c>
      <c r="G18" s="8" t="str">
        <f t="shared" si="0"/>
        <v>Até US$ 10</v>
      </c>
      <c r="H18" s="8" t="s">
        <v>108</v>
      </c>
      <c r="I18" s="8" t="s">
        <v>30</v>
      </c>
      <c r="J18" s="12" t="s">
        <v>109</v>
      </c>
      <c r="K18" s="9" t="s">
        <v>110</v>
      </c>
    </row>
    <row r="19" spans="1:11" ht="30" customHeight="1" x14ac:dyDescent="0.25">
      <c r="A19" s="7" t="s">
        <v>111</v>
      </c>
      <c r="B19" s="8" t="s">
        <v>106</v>
      </c>
      <c r="C19" s="9" t="s">
        <v>112</v>
      </c>
      <c r="D19" s="8" t="s">
        <v>28</v>
      </c>
      <c r="E19" s="10">
        <v>8</v>
      </c>
      <c r="F19" s="11">
        <f>E19*'Como usar'!$C$12</f>
        <v>44</v>
      </c>
      <c r="G19" s="8" t="str">
        <f t="shared" si="0"/>
        <v>Até US$ 10</v>
      </c>
      <c r="H19" s="8" t="s">
        <v>113</v>
      </c>
      <c r="I19" s="8" t="s">
        <v>30</v>
      </c>
      <c r="J19" s="12" t="s">
        <v>114</v>
      </c>
      <c r="K19" s="9" t="s">
        <v>115</v>
      </c>
    </row>
    <row r="20" spans="1:11" ht="30" customHeight="1" x14ac:dyDescent="0.25">
      <c r="A20" s="7" t="s">
        <v>116</v>
      </c>
      <c r="B20" s="8" t="s">
        <v>117</v>
      </c>
      <c r="C20" s="9" t="s">
        <v>118</v>
      </c>
      <c r="D20" s="8" t="s">
        <v>28</v>
      </c>
      <c r="E20" s="10">
        <v>19</v>
      </c>
      <c r="F20" s="11">
        <f>E20*'Como usar'!$C$12</f>
        <v>104.5</v>
      </c>
      <c r="G20" s="8" t="str">
        <f t="shared" si="0"/>
        <v>US$ 10 a 20</v>
      </c>
      <c r="H20" s="8" t="s">
        <v>89</v>
      </c>
      <c r="I20" s="8" t="s">
        <v>30</v>
      </c>
      <c r="J20" s="12" t="s">
        <v>119</v>
      </c>
      <c r="K20" s="9" t="s">
        <v>120</v>
      </c>
    </row>
    <row r="21" spans="1:11" ht="30" customHeight="1" x14ac:dyDescent="0.25">
      <c r="A21" s="7" t="s">
        <v>121</v>
      </c>
      <c r="B21" s="8" t="s">
        <v>117</v>
      </c>
      <c r="C21" s="9" t="s">
        <v>122</v>
      </c>
      <c r="D21" s="8" t="s">
        <v>28</v>
      </c>
      <c r="E21" s="10">
        <v>25</v>
      </c>
      <c r="F21" s="11">
        <f>E21*'Como usar'!$C$12</f>
        <v>137.5</v>
      </c>
      <c r="G21" s="8" t="str">
        <f t="shared" si="0"/>
        <v>Acima de US$ 20</v>
      </c>
      <c r="H21" s="8" t="s">
        <v>113</v>
      </c>
      <c r="I21" s="8" t="s">
        <v>30</v>
      </c>
      <c r="J21" s="12" t="s">
        <v>123</v>
      </c>
      <c r="K21" s="9"/>
    </row>
    <row r="22" spans="1:11" ht="30" customHeight="1" x14ac:dyDescent="0.25">
      <c r="A22" s="7" t="s">
        <v>124</v>
      </c>
      <c r="B22" s="8" t="s">
        <v>117</v>
      </c>
      <c r="C22" s="9" t="s">
        <v>125</v>
      </c>
      <c r="D22" s="8" t="s">
        <v>28</v>
      </c>
      <c r="E22" s="10">
        <v>10</v>
      </c>
      <c r="F22" s="11">
        <f>E22*'Como usar'!$C$12</f>
        <v>55</v>
      </c>
      <c r="G22" s="8" t="str">
        <f t="shared" si="0"/>
        <v>Até US$ 10</v>
      </c>
      <c r="H22" s="8" t="s">
        <v>113</v>
      </c>
      <c r="I22" s="8" t="s">
        <v>30</v>
      </c>
      <c r="J22" s="12" t="s">
        <v>126</v>
      </c>
      <c r="K22" s="9" t="s">
        <v>127</v>
      </c>
    </row>
    <row r="23" spans="1:11" ht="30" customHeight="1" x14ac:dyDescent="0.25">
      <c r="A23" s="7" t="s">
        <v>128</v>
      </c>
      <c r="B23" s="8" t="s">
        <v>117</v>
      </c>
      <c r="C23" s="9" t="s">
        <v>129</v>
      </c>
      <c r="D23" s="8" t="s">
        <v>28</v>
      </c>
      <c r="E23" s="10">
        <v>16.989999999999998</v>
      </c>
      <c r="F23" s="11">
        <f>E23*'Como usar'!$C$12</f>
        <v>93.444999999999993</v>
      </c>
      <c r="G23" s="8" t="str">
        <f t="shared" si="0"/>
        <v>US$ 10 a 20</v>
      </c>
      <c r="H23" s="8" t="s">
        <v>113</v>
      </c>
      <c r="I23" s="8" t="s">
        <v>30</v>
      </c>
      <c r="J23" s="12" t="s">
        <v>130</v>
      </c>
      <c r="K23" s="9" t="s">
        <v>131</v>
      </c>
    </row>
    <row r="24" spans="1:11" ht="30" customHeight="1" x14ac:dyDescent="0.25">
      <c r="A24" s="7" t="s">
        <v>132</v>
      </c>
      <c r="B24" s="8" t="s">
        <v>133</v>
      </c>
      <c r="C24" s="9" t="s">
        <v>134</v>
      </c>
      <c r="D24" s="8" t="s">
        <v>70</v>
      </c>
      <c r="E24" s="10">
        <v>9</v>
      </c>
      <c r="F24" s="11">
        <f>E24*'Como usar'!$C$12</f>
        <v>49.5</v>
      </c>
      <c r="G24" s="8" t="str">
        <f t="shared" si="0"/>
        <v>Até US$ 10</v>
      </c>
      <c r="H24" s="8" t="s">
        <v>135</v>
      </c>
      <c r="I24" s="8" t="s">
        <v>30</v>
      </c>
      <c r="J24" s="12" t="s">
        <v>136</v>
      </c>
      <c r="K24" s="9" t="s">
        <v>137</v>
      </c>
    </row>
    <row r="26" spans="1:11" x14ac:dyDescent="0.25">
      <c r="A26" s="13" t="s">
        <v>138</v>
      </c>
    </row>
  </sheetData>
  <conditionalFormatting sqref="D2:D24">
    <cfRule type="cellIs" dxfId="2" priority="2" operator="equal">
      <formula>"Sim"</formula>
    </cfRule>
    <cfRule type="cellIs" dxfId="1" priority="3" operator="equal">
      <formula>"Limitado"</formula>
    </cfRule>
    <cfRule type="cellIs" dxfId="0" priority="4" operator="equal">
      <formula>"Não"</formula>
    </cfRule>
  </conditionalFormatting>
  <hyperlinks>
    <hyperlink ref="J2" r:id="rId1" xr:uid="{00000000-0004-0000-0100-000000000000}"/>
    <hyperlink ref="J3" r:id="rId2" xr:uid="{00000000-0004-0000-0100-000001000000}"/>
    <hyperlink ref="J4" r:id="rId3" xr:uid="{00000000-0004-0000-0100-000002000000}"/>
    <hyperlink ref="J5" r:id="rId4" xr:uid="{00000000-0004-0000-0100-000003000000}"/>
    <hyperlink ref="J6" r:id="rId5" xr:uid="{00000000-0004-0000-0100-000004000000}"/>
    <hyperlink ref="J7" r:id="rId6" xr:uid="{00000000-0004-0000-0100-000005000000}"/>
    <hyperlink ref="J8" r:id="rId7" xr:uid="{00000000-0004-0000-0100-000006000000}"/>
    <hyperlink ref="J9" r:id="rId8" xr:uid="{00000000-0004-0000-0100-000007000000}"/>
    <hyperlink ref="J10" r:id="rId9" xr:uid="{00000000-0004-0000-0100-000008000000}"/>
    <hyperlink ref="J11" r:id="rId10" xr:uid="{00000000-0004-0000-0100-000009000000}"/>
    <hyperlink ref="J12" r:id="rId11" xr:uid="{00000000-0004-0000-0100-00000A000000}"/>
    <hyperlink ref="J13" r:id="rId12" xr:uid="{00000000-0004-0000-0100-00000B000000}"/>
    <hyperlink ref="J14" r:id="rId13" xr:uid="{00000000-0004-0000-0100-00000C000000}"/>
    <hyperlink ref="J15" r:id="rId14" xr:uid="{00000000-0004-0000-0100-00000D000000}"/>
    <hyperlink ref="J16" r:id="rId15" xr:uid="{00000000-0004-0000-0100-00000E000000}"/>
    <hyperlink ref="J17" r:id="rId16" xr:uid="{00000000-0004-0000-0100-00000F000000}"/>
    <hyperlink ref="J18" r:id="rId17" xr:uid="{00000000-0004-0000-0100-000010000000}"/>
    <hyperlink ref="J19" r:id="rId18" xr:uid="{00000000-0004-0000-0100-000011000000}"/>
    <hyperlink ref="J20" r:id="rId19" xr:uid="{00000000-0004-0000-0100-000012000000}"/>
    <hyperlink ref="J21" r:id="rId20" xr:uid="{00000000-0004-0000-0100-000013000000}"/>
    <hyperlink ref="J22" r:id="rId21" xr:uid="{00000000-0004-0000-0100-000014000000}"/>
    <hyperlink ref="J23" r:id="rId22" xr:uid="{00000000-0004-0000-0100-000015000000}"/>
    <hyperlink ref="J24" r:id="rId23" xr:uid="{00000000-0004-0000-0100-000016000000}"/>
  </hyperlinks>
  <pageMargins left="0.75" right="0.75" top="1" bottom="1" header="0.511811023622047" footer="0.511811023622047"/>
  <pageSetup fitToHeight="0" orientation="landscape" horizontalDpi="300" verticalDpi="300"/>
  <tableParts count="1">
    <tablePart r:id="rId2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0"/>
  <sheetViews>
    <sheetView showGridLines="0" zoomScaleNormal="100" workbookViewId="0"/>
  </sheetViews>
  <sheetFormatPr defaultColWidth="8.7109375" defaultRowHeight="15" x14ac:dyDescent="0.25"/>
  <cols>
    <col min="1" max="1" width="22" customWidth="1"/>
    <col min="2" max="2" width="13" customWidth="1"/>
    <col min="3" max="4" width="15" customWidth="1"/>
    <col min="5" max="5" width="11" customWidth="1"/>
    <col min="6" max="7" width="18" customWidth="1"/>
  </cols>
  <sheetData>
    <row r="1" spans="1:7" ht="31.5" customHeight="1" x14ac:dyDescent="0.25">
      <c r="A1" s="14" t="s">
        <v>17</v>
      </c>
      <c r="B1" s="14" t="s">
        <v>139</v>
      </c>
      <c r="C1" s="14" t="s">
        <v>140</v>
      </c>
      <c r="D1" s="14" t="s">
        <v>141</v>
      </c>
      <c r="E1" s="14" t="s">
        <v>142</v>
      </c>
      <c r="F1" s="14" t="s">
        <v>143</v>
      </c>
      <c r="G1" s="14" t="s">
        <v>144</v>
      </c>
    </row>
    <row r="2" spans="1:7" x14ac:dyDescent="0.25">
      <c r="A2" s="15" t="s">
        <v>26</v>
      </c>
      <c r="B2" s="16">
        <f>COUNTIF('Mapa de ferramentas'!$B$2:$B$24,A2)</f>
        <v>5</v>
      </c>
      <c r="C2" s="16">
        <f>COUNTIFS('Mapa de ferramentas'!$B$2:$B$24,A2,'Mapa de ferramentas'!$D$2:$D$24,"Sim")</f>
        <v>5</v>
      </c>
      <c r="D2" s="16">
        <f>COUNTIFS('Mapa de ferramentas'!$B$2:$B$24,A2,'Mapa de ferramentas'!$D$2:$D$24,"Limitado")</f>
        <v>0</v>
      </c>
      <c r="E2" s="16">
        <f>COUNTIFS('Mapa de ferramentas'!$B$2:$B$24,A2,'Mapa de ferramentas'!$D$2:$D$24,"Não")</f>
        <v>0</v>
      </c>
      <c r="F2" s="17">
        <f>_xlfn.MINIFS('Mapa de ferramentas'!$E$2:$E$24,'Mapa de ferramentas'!$B$2:$B$24,A2)</f>
        <v>4.99</v>
      </c>
      <c r="G2" s="17">
        <f>AVERAGEIF('Mapa de ferramentas'!$B$2:$B$24,A2,'Mapa de ferramentas'!$E$2:$E$24)</f>
        <v>16.596</v>
      </c>
    </row>
    <row r="3" spans="1:7" x14ac:dyDescent="0.25">
      <c r="A3" s="15" t="s">
        <v>52</v>
      </c>
      <c r="B3" s="16">
        <f>COUNTIF('Mapa de ferramentas'!$B$2:$B$24,A3)</f>
        <v>2</v>
      </c>
      <c r="C3" s="16">
        <f>COUNTIFS('Mapa de ferramentas'!$B$2:$B$24,A3,'Mapa de ferramentas'!$D$2:$D$24,"Sim")</f>
        <v>2</v>
      </c>
      <c r="D3" s="16">
        <f>COUNTIFS('Mapa de ferramentas'!$B$2:$B$24,A3,'Mapa de ferramentas'!$D$2:$D$24,"Limitado")</f>
        <v>0</v>
      </c>
      <c r="E3" s="16">
        <f>COUNTIFS('Mapa de ferramentas'!$B$2:$B$24,A3,'Mapa de ferramentas'!$D$2:$D$24,"Não")</f>
        <v>0</v>
      </c>
      <c r="F3" s="17">
        <f>_xlfn.MINIFS('Mapa de ferramentas'!$E$2:$E$24,'Mapa de ferramentas'!$B$2:$B$24,A3)</f>
        <v>4.99</v>
      </c>
      <c r="G3" s="17">
        <f>AVERAGEIF('Mapa de ferramentas'!$B$2:$B$24,A3,'Mapa de ferramentas'!$E$2:$E$24)</f>
        <v>12.495000000000001</v>
      </c>
    </row>
    <row r="4" spans="1:7" x14ac:dyDescent="0.25">
      <c r="A4" s="15" t="s">
        <v>62</v>
      </c>
      <c r="B4" s="16">
        <f>COUNTIF('Mapa de ferramentas'!$B$2:$B$24,A4)</f>
        <v>4</v>
      </c>
      <c r="C4" s="16">
        <f>COUNTIFS('Mapa de ferramentas'!$B$2:$B$24,A4,'Mapa de ferramentas'!$D$2:$D$24,"Sim")</f>
        <v>2</v>
      </c>
      <c r="D4" s="16">
        <f>COUNTIFS('Mapa de ferramentas'!$B$2:$B$24,A4,'Mapa de ferramentas'!$D$2:$D$24,"Limitado")</f>
        <v>1</v>
      </c>
      <c r="E4" s="16">
        <f>COUNTIFS('Mapa de ferramentas'!$B$2:$B$24,A4,'Mapa de ferramentas'!$D$2:$D$24,"Não")</f>
        <v>1</v>
      </c>
      <c r="F4" s="17">
        <f>_xlfn.MINIFS('Mapa de ferramentas'!$E$2:$E$24,'Mapa de ferramentas'!$B$2:$B$24,A4)</f>
        <v>8</v>
      </c>
      <c r="G4" s="17">
        <f>AVERAGEIF('Mapa de ferramentas'!$B$2:$B$24,A4,'Mapa de ferramentas'!$E$2:$E$24)</f>
        <v>9.9975000000000005</v>
      </c>
    </row>
    <row r="5" spans="1:7" x14ac:dyDescent="0.25">
      <c r="A5" s="15" t="s">
        <v>82</v>
      </c>
      <c r="B5" s="16">
        <f>COUNTIF('Mapa de ferramentas'!$B$2:$B$24,A5)</f>
        <v>2</v>
      </c>
      <c r="C5" s="16">
        <f>COUNTIFS('Mapa de ferramentas'!$B$2:$B$24,A5,'Mapa de ferramentas'!$D$2:$D$24,"Sim")</f>
        <v>2</v>
      </c>
      <c r="D5" s="16">
        <f>COUNTIFS('Mapa de ferramentas'!$B$2:$B$24,A5,'Mapa de ferramentas'!$D$2:$D$24,"Limitado")</f>
        <v>0</v>
      </c>
      <c r="E5" s="16">
        <f>COUNTIFS('Mapa de ferramentas'!$B$2:$B$24,A5,'Mapa de ferramentas'!$D$2:$D$24,"Não")</f>
        <v>0</v>
      </c>
      <c r="F5" s="17">
        <f>_xlfn.MINIFS('Mapa de ferramentas'!$E$2:$E$24,'Mapa de ferramentas'!$B$2:$B$24,A5)</f>
        <v>9.99</v>
      </c>
      <c r="G5" s="17">
        <f>AVERAGEIF('Mapa de ferramentas'!$B$2:$B$24,A5,'Mapa de ferramentas'!$E$2:$E$24)</f>
        <v>12.495000000000001</v>
      </c>
    </row>
    <row r="6" spans="1:7" x14ac:dyDescent="0.25">
      <c r="A6" s="15" t="s">
        <v>92</v>
      </c>
      <c r="B6" s="16">
        <f>COUNTIF('Mapa de ferramentas'!$B$2:$B$24,A6)</f>
        <v>3</v>
      </c>
      <c r="C6" s="16">
        <f>COUNTIFS('Mapa de ferramentas'!$B$2:$B$24,A6,'Mapa de ferramentas'!$D$2:$D$24,"Sim")</f>
        <v>1</v>
      </c>
      <c r="D6" s="16">
        <f>COUNTIFS('Mapa de ferramentas'!$B$2:$B$24,A6,'Mapa de ferramentas'!$D$2:$D$24,"Limitado")</f>
        <v>0</v>
      </c>
      <c r="E6" s="16">
        <f>COUNTIFS('Mapa de ferramentas'!$B$2:$B$24,A6,'Mapa de ferramentas'!$D$2:$D$24,"Não")</f>
        <v>2</v>
      </c>
      <c r="F6" s="17">
        <f>_xlfn.MINIFS('Mapa de ferramentas'!$E$2:$E$24,'Mapa de ferramentas'!$B$2:$B$24,A6)</f>
        <v>8</v>
      </c>
      <c r="G6" s="17">
        <f>AVERAGEIF('Mapa de ferramentas'!$B$2:$B$24,A6,'Mapa de ferramentas'!$E$2:$E$24)</f>
        <v>11</v>
      </c>
    </row>
    <row r="7" spans="1:7" x14ac:dyDescent="0.25">
      <c r="A7" s="15" t="s">
        <v>106</v>
      </c>
      <c r="B7" s="16">
        <f>COUNTIF('Mapa de ferramentas'!$B$2:$B$24,A7)</f>
        <v>2</v>
      </c>
      <c r="C7" s="16">
        <f>COUNTIFS('Mapa de ferramentas'!$B$2:$B$24,A7,'Mapa de ferramentas'!$D$2:$D$24,"Sim")</f>
        <v>2</v>
      </c>
      <c r="D7" s="16">
        <f>COUNTIFS('Mapa de ferramentas'!$B$2:$B$24,A7,'Mapa de ferramentas'!$D$2:$D$24,"Limitado")</f>
        <v>0</v>
      </c>
      <c r="E7" s="16">
        <f>COUNTIFS('Mapa de ferramentas'!$B$2:$B$24,A7,'Mapa de ferramentas'!$D$2:$D$24,"Não")</f>
        <v>0</v>
      </c>
      <c r="F7" s="17">
        <f>_xlfn.MINIFS('Mapa de ferramentas'!$E$2:$E$24,'Mapa de ferramentas'!$B$2:$B$24,A7)</f>
        <v>6</v>
      </c>
      <c r="G7" s="17">
        <f>AVERAGEIF('Mapa de ferramentas'!$B$2:$B$24,A7,'Mapa de ferramentas'!$E$2:$E$24)</f>
        <v>7</v>
      </c>
    </row>
    <row r="8" spans="1:7" x14ac:dyDescent="0.25">
      <c r="A8" s="15" t="s">
        <v>117</v>
      </c>
      <c r="B8" s="16">
        <f>COUNTIF('Mapa de ferramentas'!$B$2:$B$24,A8)</f>
        <v>4</v>
      </c>
      <c r="C8" s="16">
        <f>COUNTIFS('Mapa de ferramentas'!$B$2:$B$24,A8,'Mapa de ferramentas'!$D$2:$D$24,"Sim")</f>
        <v>4</v>
      </c>
      <c r="D8" s="16">
        <f>COUNTIFS('Mapa de ferramentas'!$B$2:$B$24,A8,'Mapa de ferramentas'!$D$2:$D$24,"Limitado")</f>
        <v>0</v>
      </c>
      <c r="E8" s="16">
        <f>COUNTIFS('Mapa de ferramentas'!$B$2:$B$24,A8,'Mapa de ferramentas'!$D$2:$D$24,"Não")</f>
        <v>0</v>
      </c>
      <c r="F8" s="17">
        <f>_xlfn.MINIFS('Mapa de ferramentas'!$E$2:$E$24,'Mapa de ferramentas'!$B$2:$B$24,A8)</f>
        <v>10</v>
      </c>
      <c r="G8" s="17">
        <f>AVERAGEIF('Mapa de ferramentas'!$B$2:$B$24,A8,'Mapa de ferramentas'!$E$2:$E$24)</f>
        <v>17.747499999999999</v>
      </c>
    </row>
    <row r="9" spans="1:7" x14ac:dyDescent="0.25">
      <c r="A9" s="15" t="s">
        <v>133</v>
      </c>
      <c r="B9" s="16">
        <f>COUNTIF('Mapa de ferramentas'!$B$2:$B$24,A9)</f>
        <v>1</v>
      </c>
      <c r="C9" s="16">
        <f>COUNTIFS('Mapa de ferramentas'!$B$2:$B$24,A9,'Mapa de ferramentas'!$D$2:$D$24,"Sim")</f>
        <v>0</v>
      </c>
      <c r="D9" s="16">
        <f>COUNTIFS('Mapa de ferramentas'!$B$2:$B$24,A9,'Mapa de ferramentas'!$D$2:$D$24,"Limitado")</f>
        <v>1</v>
      </c>
      <c r="E9" s="16">
        <f>COUNTIFS('Mapa de ferramentas'!$B$2:$B$24,A9,'Mapa de ferramentas'!$D$2:$D$24,"Não")</f>
        <v>0</v>
      </c>
      <c r="F9" s="17">
        <f>_xlfn.MINIFS('Mapa de ferramentas'!$E$2:$E$24,'Mapa de ferramentas'!$B$2:$B$24,A9)</f>
        <v>9</v>
      </c>
      <c r="G9" s="17">
        <f>AVERAGEIF('Mapa de ferramentas'!$B$2:$B$24,A9,'Mapa de ferramentas'!$E$2:$E$24)</f>
        <v>9</v>
      </c>
    </row>
    <row r="10" spans="1:7" x14ac:dyDescent="0.25">
      <c r="A10" s="18" t="s">
        <v>145</v>
      </c>
      <c r="B10" s="18">
        <f>SUM(B2:B9)</f>
        <v>23</v>
      </c>
      <c r="C10" s="18">
        <f>SUM(C2:C9)</f>
        <v>18</v>
      </c>
      <c r="D10" s="18">
        <f>SUM(D2:D9)</f>
        <v>2</v>
      </c>
      <c r="E10" s="18">
        <f>SUM(E2:E9)</f>
        <v>3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MENTES.IA</vt:lpstr>
      <vt:lpstr>Como usar</vt:lpstr>
      <vt:lpstr>Mapa de ferramentas</vt:lpstr>
      <vt:lpstr>Resumo por categoria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Fabiano Neivel</cp:lastModifiedBy>
  <cp:revision>0</cp:revision>
  <dcterms:created xsi:type="dcterms:W3CDTF">2026-09-23T13:44:00Z</dcterms:created>
  <dcterms:modified xsi:type="dcterms:W3CDTF">2026-09-23T14:44:59Z</dcterms:modified>
  <dc:language>en-US</dc:language>
</cp:coreProperties>
</file>